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mc:AlternateContent xmlns:mc="http://schemas.openxmlformats.org/markup-compatibility/2006">
    <mc:Choice Requires="x15">
      <x15ac:absPath xmlns:x15ac="http://schemas.microsoft.com/office/spreadsheetml/2010/11/ac" url="https://alliancesudbernch.sharepoint.com/sites/Klimapolitik/Freigegebene Dokumente/5 Auslandkompensation/Recherche/Ghana Cookstoves/"/>
    </mc:Choice>
  </mc:AlternateContent>
  <xr:revisionPtr revIDLastSave="0" documentId="8_{53B81BBD-6499-4677-A19C-78D99054AB23}" xr6:coauthVersionLast="47" xr6:coauthVersionMax="47" xr10:uidLastSave="{00000000-0000-0000-0000-000000000000}"/>
  <bookViews>
    <workbookView xWindow="28680" yWindow="-120" windowWidth="29040" windowHeight="15720" xr2:uid="{A3767CE5-26D3-4C20-855D-BD9A004286E7}"/>
  </bookViews>
  <sheets>
    <sheet name="ERs"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0" i="1" l="1"/>
  <c r="C39" i="1"/>
  <c r="C40" i="1" s="1"/>
  <c r="E14" i="1"/>
  <c r="E13" i="1"/>
  <c r="D14" i="1"/>
  <c r="D13" i="1"/>
  <c r="F13" i="1" l="1"/>
  <c r="C47" i="1" s="1"/>
  <c r="F14" i="1"/>
  <c r="C48" i="1" s="1"/>
  <c r="D48" i="1" s="1"/>
  <c r="D47" i="1" l="1"/>
  <c r="D49" i="1" s="1"/>
  <c r="D50" i="1" s="1"/>
  <c r="D51" i="1" s="1"/>
  <c r="D52" i="1" s="1"/>
  <c r="C49" i="1"/>
  <c r="C50" i="1" s="1"/>
  <c r="C51" i="1" s="1"/>
  <c r="C52" i="1" s="1"/>
</calcChain>
</file>

<file path=xl/sharedStrings.xml><?xml version="1.0" encoding="utf-8"?>
<sst xmlns="http://schemas.openxmlformats.org/spreadsheetml/2006/main" count="40" uniqueCount="35">
  <si>
    <t>Assuming that the fNRB should be constant at 0.3, by how much are the emission reductions of the project overestimated?</t>
  </si>
  <si>
    <t>Screenshots are from the official calculation document, everything else are own calculations according to the methodology.</t>
  </si>
  <si>
    <t>whereby</t>
  </si>
  <si>
    <t xml:space="preserve">"EF Wood" = fNRB * EF Wood CO2 + EF Wood nonCO2 </t>
  </si>
  <si>
    <t xml:space="preserve">"EF Charcoal" = fNRB * EF Charcoal CO2 + EF Charcoal nonCO2 </t>
  </si>
  <si>
    <t>EF CO2 (default)</t>
  </si>
  <si>
    <t>EF non-CO2 (default)</t>
  </si>
  <si>
    <t>EF total with fNRB 0.3</t>
  </si>
  <si>
    <t>EF total with fNRB 0.7629</t>
  </si>
  <si>
    <t>Increase EF due to increase fNRB (factor)</t>
  </si>
  <si>
    <t>Wood</t>
  </si>
  <si>
    <t>Charcoal</t>
  </si>
  <si>
    <t>Accordingly, EF Wood increases by a factor of 2.20 for the higher fNRB (i.e. before 2025 compared to after 2025) and by 1.81 for EF Charcoal</t>
  </si>
  <si>
    <t>Question: How high would the emission reductions be if fNRB remained at 0.3 until 2030?</t>
  </si>
  <si>
    <t>(Table has been cut apart because the respective number of stoves still or already in operation per sales year was still shown in the centre (unnecessary information here). ‘Sales year’ refers to the sales date of the stoves, so you can see here, for example, which ERs will be generated in 2029 from the stoves sold in 2026 (taking into account the age of the stoves))</t>
  </si>
  <si>
    <t>Scenario 1 = as in the project</t>
  </si>
  <si>
    <t>2023/24 (fNRB = 0.3)</t>
  </si>
  <si>
    <t>2025-30 (fNRB = 0.7629)</t>
  </si>
  <si>
    <t>2023-30 (mit fNRB-Erhöhung)</t>
  </si>
  <si>
    <t>ER Wood</t>
  </si>
  <si>
    <t>ER Charcoal</t>
  </si>
  <si>
    <t>ER Total</t>
  </si>
  <si>
    <t>ERs after 10% deduction</t>
  </si>
  <si>
    <t>What would ER Wood and ER Charcoal be for 2025-30 with fNRB = 0.3?</t>
  </si>
  <si>
    <t>ER divided by the factor 2.2 or 1.81 as calculated above (because EF is a direct factor in the calculation)</t>
  </si>
  <si>
    <t>Scenario 2 with constant fNRB=0.3</t>
  </si>
  <si>
    <t>2025-30 (if fNRB = 0.3)</t>
  </si>
  <si>
    <t>2023-30 (if fNRB =0.3)</t>
  </si>
  <si>
    <t>Difference to scenario 1</t>
  </si>
  <si>
    <t>..in %</t>
  </si>
  <si>
    <t>At a constant fNRB of 0.3, the emission reductions would be 1.8 million tonnes of CO2 by 2030.</t>
  </si>
  <si>
    <t>As a reminder, the project calculates 3.2 million tonnes of CO2 reductions.</t>
  </si>
  <si>
    <t>This means that 1.4 million tonnes of CO2 reductions are calculated too much.</t>
  </si>
  <si>
    <t>The emission reductions are overestimated by 79%.</t>
  </si>
  <si>
    <t>If you only look at the period 2025-30 with the overestimated fNRB, the reductions were even overestimated by 92%.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</si>
</sst>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theme="1"/>
      <name val="Aptos Narrow"/>
      <family val="2"/>
      <scheme val="minor"/>
    </font>
    <font>
      <b/>
      <sz val="11"/>
      <color theme="1"/>
      <name val="Aptos Narrow"/>
      <family val="2"/>
      <scheme val="minor"/>
    </font>
    <font>
      <i/>
      <sz val="11"/>
      <color theme="1"/>
      <name val="Aptos Narrow"/>
      <family val="2"/>
      <scheme val="minor"/>
    </font>
    <font>
      <b/>
      <u/>
      <sz val="11"/>
      <color theme="1"/>
      <name val="Aptos Narrow"/>
      <family val="2"/>
      <scheme val="minor"/>
    </font>
  </fonts>
  <fills count="6">
    <fill>
      <patternFill patternType="none"/>
    </fill>
    <fill>
      <patternFill patternType="gray125"/>
    </fill>
    <fill>
      <patternFill patternType="solid">
        <fgColor theme="4" tint="0.59999389629810485"/>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C2B5E3"/>
        <bgColor indexed="64"/>
      </patternFill>
    </fill>
  </fills>
  <borders count="1">
    <border>
      <left/>
      <right/>
      <top/>
      <bottom/>
      <diagonal/>
    </border>
  </borders>
  <cellStyleXfs count="1">
    <xf numFmtId="0" fontId="0" fillId="0" borderId="0"/>
  </cellStyleXfs>
  <cellXfs count="8">
    <xf numFmtId="0" fontId="0" fillId="0" borderId="0" xfId="0"/>
    <xf numFmtId="0" fontId="1" fillId="0" borderId="0" xfId="0" applyFont="1"/>
    <xf numFmtId="0" fontId="2" fillId="0" borderId="0" xfId="0" applyFont="1"/>
    <xf numFmtId="0" fontId="3" fillId="0" borderId="0" xfId="0" applyFont="1"/>
    <xf numFmtId="0" fontId="1" fillId="2" borderId="0" xfId="0" applyFont="1" applyFill="1"/>
    <xf numFmtId="0" fontId="1" fillId="3" borderId="0" xfId="0" applyFont="1" applyFill="1"/>
    <xf numFmtId="0" fontId="1" fillId="4" borderId="0" xfId="0" applyFont="1" applyFill="1"/>
    <xf numFmtId="0" fontId="1" fillId="5" borderId="0" xfId="0" applyFont="1" applyFill="1"/>
  </cellXfs>
  <cellStyles count="1">
    <cellStyle name="Standard" xfId="0" builtinId="0"/>
  </cellStyles>
  <dxfs count="0"/>
  <tableStyles count="0" defaultTableStyle="TableStyleMedium2" defaultPivotStyle="PivotStyleLight16"/>
  <colors>
    <mruColors>
      <color rgb="FFC2B5E3"/>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6</xdr:col>
      <xdr:colOff>331495</xdr:colOff>
      <xdr:row>6</xdr:row>
      <xdr:rowOff>120747</xdr:rowOff>
    </xdr:to>
    <xdr:pic>
      <xdr:nvPicPr>
        <xdr:cNvPr id="2" name="Grafik 1">
          <a:extLst>
            <a:ext uri="{FF2B5EF4-FFF2-40B4-BE49-F238E27FC236}">
              <a16:creationId xmlns:a16="http://schemas.microsoft.com/office/drawing/2014/main" id="{20BAB378-504F-5086-D229-49FAFBA40BE6}"/>
            </a:ext>
          </a:extLst>
        </xdr:cNvPr>
        <xdr:cNvPicPr>
          <a:picLocks noChangeAspect="1"/>
        </xdr:cNvPicPr>
      </xdr:nvPicPr>
      <xdr:blipFill>
        <a:blip xmlns:r="http://schemas.openxmlformats.org/officeDocument/2006/relationships" r:embed="rId1"/>
        <a:stretch>
          <a:fillRect/>
        </a:stretch>
      </xdr:blipFill>
      <xdr:spPr>
        <a:xfrm>
          <a:off x="0" y="0"/>
          <a:ext cx="9278645" cy="695422"/>
        </a:xfrm>
        <a:prstGeom prst="rect">
          <a:avLst/>
        </a:prstGeom>
      </xdr:spPr>
    </xdr:pic>
    <xdr:clientData/>
  </xdr:twoCellAnchor>
  <xdr:twoCellAnchor editAs="oneCell">
    <xdr:from>
      <xdr:col>0</xdr:col>
      <xdr:colOff>19050</xdr:colOff>
      <xdr:row>19</xdr:row>
      <xdr:rowOff>28575</xdr:rowOff>
    </xdr:from>
    <xdr:to>
      <xdr:col>1</xdr:col>
      <xdr:colOff>324025</xdr:colOff>
      <xdr:row>31</xdr:row>
      <xdr:rowOff>76526</xdr:rowOff>
    </xdr:to>
    <xdr:pic>
      <xdr:nvPicPr>
        <xdr:cNvPr id="3" name="Grafik 2">
          <a:extLst>
            <a:ext uri="{FF2B5EF4-FFF2-40B4-BE49-F238E27FC236}">
              <a16:creationId xmlns:a16="http://schemas.microsoft.com/office/drawing/2014/main" id="{1FE9BCE2-16DF-8B3E-CA98-9BAD91965824}"/>
            </a:ext>
          </a:extLst>
        </xdr:cNvPr>
        <xdr:cNvPicPr>
          <a:picLocks noChangeAspect="1"/>
        </xdr:cNvPicPr>
      </xdr:nvPicPr>
      <xdr:blipFill>
        <a:blip xmlns:r="http://schemas.openxmlformats.org/officeDocument/2006/relationships" r:embed="rId2"/>
        <a:stretch>
          <a:fillRect/>
        </a:stretch>
      </xdr:blipFill>
      <xdr:spPr>
        <a:xfrm>
          <a:off x="19050" y="1743075"/>
          <a:ext cx="1257475" cy="2333951"/>
        </a:xfrm>
        <a:prstGeom prst="rect">
          <a:avLst/>
        </a:prstGeom>
      </xdr:spPr>
    </xdr:pic>
    <xdr:clientData/>
  </xdr:twoCellAnchor>
  <xdr:twoCellAnchor editAs="oneCell">
    <xdr:from>
      <xdr:col>1</xdr:col>
      <xdr:colOff>409575</xdr:colOff>
      <xdr:row>19</xdr:row>
      <xdr:rowOff>19050</xdr:rowOff>
    </xdr:from>
    <xdr:to>
      <xdr:col>8</xdr:col>
      <xdr:colOff>388681</xdr:colOff>
      <xdr:row>31</xdr:row>
      <xdr:rowOff>120984</xdr:rowOff>
    </xdr:to>
    <xdr:pic>
      <xdr:nvPicPr>
        <xdr:cNvPr id="4" name="Grafik 3">
          <a:extLst>
            <a:ext uri="{FF2B5EF4-FFF2-40B4-BE49-F238E27FC236}">
              <a16:creationId xmlns:a16="http://schemas.microsoft.com/office/drawing/2014/main" id="{B93384A2-70B5-734B-BB80-DA1BBB18DBB6}"/>
            </a:ext>
          </a:extLst>
        </xdr:cNvPr>
        <xdr:cNvPicPr>
          <a:picLocks noChangeAspect="1"/>
        </xdr:cNvPicPr>
      </xdr:nvPicPr>
      <xdr:blipFill rotWithShape="1">
        <a:blip xmlns:r="http://schemas.openxmlformats.org/officeDocument/2006/relationships" r:embed="rId3"/>
        <a:srcRect l="400"/>
        <a:stretch/>
      </xdr:blipFill>
      <xdr:spPr>
        <a:xfrm>
          <a:off x="1362075" y="3257550"/>
          <a:ext cx="9497756" cy="2391109"/>
        </a:xfrm>
        <a:prstGeom prst="rect">
          <a:avLst/>
        </a:prstGeom>
      </xdr:spPr>
    </xdr:pic>
    <xdr:clientData/>
  </xdr:twoCellAnchor>
  <xdr:twoCellAnchor editAs="oneCell">
    <xdr:from>
      <xdr:col>15</xdr:col>
      <xdr:colOff>38100</xdr:colOff>
      <xdr:row>3</xdr:row>
      <xdr:rowOff>133350</xdr:rowOff>
    </xdr:from>
    <xdr:to>
      <xdr:col>21</xdr:col>
      <xdr:colOff>553160</xdr:colOff>
      <xdr:row>38</xdr:row>
      <xdr:rowOff>912</xdr:rowOff>
    </xdr:to>
    <xdr:pic>
      <xdr:nvPicPr>
        <xdr:cNvPr id="5" name="Grafik 4">
          <a:extLst>
            <a:ext uri="{FF2B5EF4-FFF2-40B4-BE49-F238E27FC236}">
              <a16:creationId xmlns:a16="http://schemas.microsoft.com/office/drawing/2014/main" id="{6C38F660-9108-9A70-2C93-3B98D0568EA2}"/>
            </a:ext>
          </a:extLst>
        </xdr:cNvPr>
        <xdr:cNvPicPr>
          <a:picLocks noChangeAspect="1"/>
        </xdr:cNvPicPr>
      </xdr:nvPicPr>
      <xdr:blipFill>
        <a:blip xmlns:r="http://schemas.openxmlformats.org/officeDocument/2006/relationships" r:embed="rId4"/>
        <a:stretch>
          <a:fillRect/>
        </a:stretch>
      </xdr:blipFill>
      <xdr:spPr>
        <a:xfrm>
          <a:off x="11468100" y="133350"/>
          <a:ext cx="5087060" cy="6535062"/>
        </a:xfrm>
        <a:prstGeom prst="rect">
          <a:avLst/>
        </a:prstGeom>
      </xdr:spPr>
    </xdr:pic>
    <xdr:clientData/>
  </xdr:twoCellAnchor>
  <xdr:twoCellAnchor editAs="oneCell">
    <xdr:from>
      <xdr:col>9</xdr:col>
      <xdr:colOff>0</xdr:colOff>
      <xdr:row>18</xdr:row>
      <xdr:rowOff>38100</xdr:rowOff>
    </xdr:from>
    <xdr:to>
      <xdr:col>13</xdr:col>
      <xdr:colOff>730778</xdr:colOff>
      <xdr:row>36</xdr:row>
      <xdr:rowOff>57631</xdr:rowOff>
    </xdr:to>
    <xdr:pic>
      <xdr:nvPicPr>
        <xdr:cNvPr id="6" name="Grafik 5">
          <a:extLst>
            <a:ext uri="{FF2B5EF4-FFF2-40B4-BE49-F238E27FC236}">
              <a16:creationId xmlns:a16="http://schemas.microsoft.com/office/drawing/2014/main" id="{2706973E-BC75-7D4F-D083-0B92A3F4E7C5}"/>
            </a:ext>
          </a:extLst>
        </xdr:cNvPr>
        <xdr:cNvPicPr>
          <a:picLocks noChangeAspect="1"/>
        </xdr:cNvPicPr>
      </xdr:nvPicPr>
      <xdr:blipFill>
        <a:blip xmlns:r="http://schemas.openxmlformats.org/officeDocument/2006/relationships" r:embed="rId5"/>
        <a:stretch>
          <a:fillRect/>
        </a:stretch>
      </xdr:blipFill>
      <xdr:spPr>
        <a:xfrm>
          <a:off x="10839450" y="3086100"/>
          <a:ext cx="3781953" cy="3448531"/>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FB544-02D0-4206-9963-E587AAC25B85}">
  <dimension ref="A1:I58"/>
  <sheetViews>
    <sheetView tabSelected="1" topLeftCell="A31" workbookViewId="0">
      <selection activeCell="A60" sqref="A60"/>
    </sheetView>
  </sheetViews>
  <sheetFormatPr defaultColWidth="11.42578125" defaultRowHeight="14.45"/>
  <cols>
    <col min="1" max="1" width="14.28515625" customWidth="1"/>
    <col min="2" max="2" width="18.42578125" customWidth="1"/>
    <col min="3" max="3" width="23.42578125" customWidth="1"/>
    <col min="4" max="4" width="27.140625" customWidth="1"/>
    <col min="5" max="5" width="25.28515625" customWidth="1"/>
    <col min="6" max="6" width="25.5703125" customWidth="1"/>
  </cols>
  <sheetData>
    <row r="1" spans="1:6">
      <c r="A1" s="1" t="s">
        <v>0</v>
      </c>
    </row>
    <row r="2" spans="1:6">
      <c r="A2" s="2" t="s">
        <v>1</v>
      </c>
    </row>
    <row r="8" spans="1:6">
      <c r="A8" t="s">
        <v>2</v>
      </c>
    </row>
    <row r="9" spans="1:6">
      <c r="A9" t="s">
        <v>3</v>
      </c>
    </row>
    <row r="10" spans="1:6">
      <c r="A10" t="s">
        <v>4</v>
      </c>
    </row>
    <row r="12" spans="1:6">
      <c r="B12" s="1" t="s">
        <v>5</v>
      </c>
      <c r="C12" s="1" t="s">
        <v>6</v>
      </c>
      <c r="D12" s="1" t="s">
        <v>7</v>
      </c>
      <c r="E12" s="1" t="s">
        <v>8</v>
      </c>
      <c r="F12" s="1" t="s">
        <v>9</v>
      </c>
    </row>
    <row r="13" spans="1:6">
      <c r="A13" s="1" t="s">
        <v>10</v>
      </c>
      <c r="B13">
        <v>112</v>
      </c>
      <c r="C13">
        <v>9.4600000000000009</v>
      </c>
      <c r="D13">
        <f>B13*0.3+C13</f>
        <v>43.06</v>
      </c>
      <c r="E13">
        <f>B13*0.7629+C13</f>
        <v>94.904799999999994</v>
      </c>
      <c r="F13">
        <f>E13/D13</f>
        <v>2.2040130051091498</v>
      </c>
    </row>
    <row r="14" spans="1:6">
      <c r="A14" s="1" t="s">
        <v>11</v>
      </c>
      <c r="B14">
        <v>165.22</v>
      </c>
      <c r="C14">
        <v>44.83</v>
      </c>
      <c r="D14">
        <f>B14*0.3+C14</f>
        <v>94.395999999999987</v>
      </c>
      <c r="E14">
        <f>B14*0.7629+C14</f>
        <v>170.876338</v>
      </c>
      <c r="F14">
        <f>E14/D14</f>
        <v>1.8102074028560535</v>
      </c>
    </row>
    <row r="16" spans="1:6">
      <c r="A16" t="s">
        <v>12</v>
      </c>
    </row>
    <row r="18" spans="1:1">
      <c r="A18" t="s">
        <v>13</v>
      </c>
    </row>
    <row r="33" spans="1:9">
      <c r="A33" t="s">
        <v>14</v>
      </c>
    </row>
    <row r="35" spans="1:9">
      <c r="A35" s="3" t="s">
        <v>15</v>
      </c>
    </row>
    <row r="36" spans="1:9">
      <c r="B36" s="4" t="s">
        <v>16</v>
      </c>
      <c r="C36" s="4" t="s">
        <v>17</v>
      </c>
      <c r="D36" s="7" t="s">
        <v>18</v>
      </c>
      <c r="E36" s="1"/>
    </row>
    <row r="37" spans="1:9">
      <c r="A37" s="1" t="s">
        <v>19</v>
      </c>
      <c r="B37">
        <v>78112</v>
      </c>
      <c r="C37">
        <v>1045156</v>
      </c>
    </row>
    <row r="38" spans="1:9">
      <c r="A38" s="1" t="s">
        <v>20</v>
      </c>
      <c r="B38">
        <v>205614</v>
      </c>
      <c r="C38">
        <v>2261306</v>
      </c>
    </row>
    <row r="39" spans="1:9">
      <c r="A39" s="6" t="s">
        <v>21</v>
      </c>
      <c r="C39">
        <f>C37+C38</f>
        <v>3306462</v>
      </c>
      <c r="D39">
        <v>3590190</v>
      </c>
    </row>
    <row r="40" spans="1:9">
      <c r="A40" s="5" t="s">
        <v>22</v>
      </c>
      <c r="C40">
        <f>C39*0.9</f>
        <v>2975815.8000000003</v>
      </c>
      <c r="D40">
        <f>D39*0.9</f>
        <v>3231171</v>
      </c>
    </row>
    <row r="42" spans="1:9">
      <c r="A42" t="s">
        <v>23</v>
      </c>
    </row>
    <row r="43" spans="1:9">
      <c r="A43" t="s">
        <v>24</v>
      </c>
    </row>
    <row r="45" spans="1:9">
      <c r="A45" s="3" t="s">
        <v>25</v>
      </c>
    </row>
    <row r="46" spans="1:9">
      <c r="B46" s="4" t="s">
        <v>16</v>
      </c>
      <c r="C46" s="1" t="s">
        <v>26</v>
      </c>
      <c r="D46" s="1" t="s">
        <v>27</v>
      </c>
      <c r="E46" s="1"/>
      <c r="F46" s="1"/>
      <c r="H46" s="1"/>
      <c r="I46" s="1"/>
    </row>
    <row r="47" spans="1:9">
      <c r="A47" s="1" t="s">
        <v>19</v>
      </c>
      <c r="B47">
        <v>78112</v>
      </c>
      <c r="C47">
        <f>C37/F13</f>
        <v>474205.91329416429</v>
      </c>
      <c r="D47">
        <f>B37+C47</f>
        <v>552317.91329416423</v>
      </c>
    </row>
    <row r="48" spans="1:9">
      <c r="A48" s="1" t="s">
        <v>20</v>
      </c>
      <c r="B48">
        <v>205614</v>
      </c>
      <c r="C48">
        <f>C38/F14</f>
        <v>1249197.189466923</v>
      </c>
      <c r="D48">
        <f>B38+C48</f>
        <v>1454811.189466923</v>
      </c>
    </row>
    <row r="49" spans="1:4">
      <c r="A49" s="1" t="s">
        <v>21</v>
      </c>
      <c r="C49">
        <f>C47+C48</f>
        <v>1723403.1027610872</v>
      </c>
      <c r="D49">
        <f>D47+D48</f>
        <v>2007129.1027610872</v>
      </c>
    </row>
    <row r="50" spans="1:4">
      <c r="A50" s="1" t="s">
        <v>22</v>
      </c>
      <c r="C50">
        <f>C49*0.9</f>
        <v>1551062.7924849784</v>
      </c>
      <c r="D50">
        <f>D49*0.9</f>
        <v>1806416.1924849786</v>
      </c>
    </row>
    <row r="51" spans="1:4">
      <c r="A51" s="1" t="s">
        <v>28</v>
      </c>
      <c r="C51">
        <f>C40-C50</f>
        <v>1424753.0075150218</v>
      </c>
      <c r="D51">
        <f>D40-D50</f>
        <v>1424754.8075150214</v>
      </c>
    </row>
    <row r="52" spans="1:4">
      <c r="A52" s="1" t="s">
        <v>29</v>
      </c>
      <c r="C52">
        <f>C51/C50*100</f>
        <v>91.856565344618062</v>
      </c>
      <c r="D52">
        <f>D51/D50*100</f>
        <v>78.871901915088102</v>
      </c>
    </row>
    <row r="54" spans="1:4">
      <c r="A54" t="s">
        <v>30</v>
      </c>
    </row>
    <row r="55" spans="1:4">
      <c r="A55" t="s">
        <v>31</v>
      </c>
    </row>
    <row r="56" spans="1:4">
      <c r="A56" s="1" t="s">
        <v>32</v>
      </c>
    </row>
    <row r="57" spans="1:4">
      <c r="A57" s="1" t="s">
        <v>33</v>
      </c>
    </row>
    <row r="58" spans="1:4">
      <c r="A58" t="s">
        <v>34</v>
      </c>
    </row>
  </sheetData>
  <pageMargins left="0.7" right="0.7" top="0.78740157499999996" bottom="0.78740157499999996"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b04f756-789d-4ebd-9a97-01d4eee07366">
      <Terms xmlns="http://schemas.microsoft.com/office/infopath/2007/PartnerControls"/>
    </lcf76f155ced4ddcb4097134ff3c332f>
    <TaxCatchAll xmlns="bab3fc0a-c481-4510-85d3-6ee12323c14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BAC6230BA5F31B468E7B4A2F3DC66530" ma:contentTypeVersion="13" ma:contentTypeDescription="Ein neues Dokument erstellen." ma:contentTypeScope="" ma:versionID="a4de2a494992193d68b368719b23e570">
  <xsd:schema xmlns:xsd="http://www.w3.org/2001/XMLSchema" xmlns:xs="http://www.w3.org/2001/XMLSchema" xmlns:p="http://schemas.microsoft.com/office/2006/metadata/properties" xmlns:ns2="fb04f756-789d-4ebd-9a97-01d4eee07366" xmlns:ns3="bab3fc0a-c481-4510-85d3-6ee12323c14c" targetNamespace="http://schemas.microsoft.com/office/2006/metadata/properties" ma:root="true" ma:fieldsID="71c570560d038a08f225dc66b43f9434" ns2:_="" ns3:_="">
    <xsd:import namespace="fb04f756-789d-4ebd-9a97-01d4eee07366"/>
    <xsd:import namespace="bab3fc0a-c481-4510-85d3-6ee12323c14c"/>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OCR"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04f756-789d-4ebd-9a97-01d4eee073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48f8b7ac-5a6c-47e6-8df1-fcf8b592dab5"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b3fc0a-c481-4510-85d3-6ee12323c14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f6d0b1ce-0303-4c0b-9a4c-10e9f7f3b0d7}" ma:internalName="TaxCatchAll" ma:showField="CatchAllData" ma:web="bab3fc0a-c481-4510-85d3-6ee12323c14c">
      <xsd:complexType>
        <xsd:complexContent>
          <xsd:extension base="dms:MultiChoiceLookup">
            <xsd:sequence>
              <xsd:element name="Value" type="dms:Lookup" maxOccurs="unbounded" minOccurs="0" nillable="true"/>
            </xsd:sequence>
          </xsd:extension>
        </xsd:complexContent>
      </xsd:complexType>
    </xsd:element>
    <xsd:element name="SharedWithUsers" ma:index="15"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9ECBE5A-1D70-4E1A-93AD-6895CF595033}"/>
</file>

<file path=customXml/itemProps2.xml><?xml version="1.0" encoding="utf-8"?>
<ds:datastoreItem xmlns:ds="http://schemas.openxmlformats.org/officeDocument/2006/customXml" ds:itemID="{E06B0007-A723-4FC8-BA02-49E380E7DE0B}"/>
</file>

<file path=customXml/itemProps3.xml><?xml version="1.0" encoding="utf-8"?>
<ds:datastoreItem xmlns:ds="http://schemas.openxmlformats.org/officeDocument/2006/customXml" ds:itemID="{7EDDA2FF-BA22-45C9-9BBF-AC99BD0665D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Delia Berner</dc:creator>
  <cp:keywords/>
  <dc:description/>
  <cp:lastModifiedBy/>
  <cp:revision/>
  <dcterms:created xsi:type="dcterms:W3CDTF">2024-09-25T13:06:20Z</dcterms:created>
  <dcterms:modified xsi:type="dcterms:W3CDTF">2024-11-20T13:58:43Z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0x010100BAC6230BA5F31B468E7B4A2F3DC66530</vt:lpwstr>
  </property>
  <property fmtid="{D5CDD505-2E9C-101B-9397-08002B2CF9AE}" pid="3" name="MediaServiceImageTags">
    <vt:lpwstr/>
  </property>
</Properties>
</file>